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00" windowWidth="11115" windowHeight="8190" activeTab="1"/>
  </bookViews>
  <sheets>
    <sheet name="Ex. 1-21" sheetId="3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M37" i="3" l="1"/>
  <c r="K38" i="3"/>
  <c r="M33" i="3"/>
  <c r="D5" i="4"/>
  <c r="M40" i="3"/>
  <c r="M24" i="3"/>
  <c r="K23" i="3"/>
  <c r="I23" i="3"/>
  <c r="I20" i="3"/>
  <c r="G22" i="3"/>
  <c r="G20" i="3"/>
  <c r="E21" i="3"/>
  <c r="K24" i="3"/>
  <c r="M23" i="3"/>
  <c r="M19" i="3"/>
  <c r="L40" i="4"/>
  <c r="L24" i="4"/>
  <c r="K38" i="4"/>
  <c r="K34" i="4"/>
  <c r="K24" i="4"/>
  <c r="A12" i="3"/>
  <c r="A5" i="3"/>
  <c r="G54" i="3"/>
  <c r="G53" i="3"/>
  <c r="G52" i="3"/>
  <c r="G51" i="3"/>
  <c r="G50" i="3"/>
  <c r="G46" i="3"/>
  <c r="G45" i="3"/>
  <c r="G44" i="3"/>
  <c r="F46" i="4"/>
  <c r="F52" i="4"/>
  <c r="F54" i="4"/>
  <c r="F40" i="4"/>
  <c r="K23" i="4"/>
  <c r="K20" i="4"/>
  <c r="M37" i="4"/>
  <c r="M33" i="4"/>
  <c r="M26" i="4"/>
  <c r="M23" i="4"/>
  <c r="M20" i="4"/>
  <c r="M19" i="4"/>
  <c r="E20" i="3"/>
  <c r="E22" i="3"/>
  <c r="G21" i="3"/>
  <c r="G26" i="3"/>
  <c r="I22" i="3"/>
  <c r="K22" i="3"/>
  <c r="M20" i="3"/>
  <c r="M26" i="3"/>
  <c r="G34" i="3"/>
  <c r="G36" i="3"/>
  <c r="E34" i="3"/>
  <c r="E36" i="3"/>
  <c r="I36" i="3"/>
  <c r="K36" i="3"/>
  <c r="M34" i="3"/>
  <c r="M38" i="3"/>
  <c r="G35" i="3"/>
  <c r="G40" i="3"/>
  <c r="E35" i="3"/>
  <c r="I34" i="3"/>
  <c r="I37" i="3"/>
  <c r="K37" i="3"/>
  <c r="AF2" i="3"/>
  <c r="AF6" i="3"/>
  <c r="AF4" i="3"/>
  <c r="AF8" i="3"/>
  <c r="AF10" i="3"/>
  <c r="D5" i="3"/>
</calcChain>
</file>

<file path=xl/sharedStrings.xml><?xml version="1.0" encoding="utf-8"?>
<sst xmlns="http://schemas.openxmlformats.org/spreadsheetml/2006/main" count="116" uniqueCount="49">
  <si>
    <t>Name:</t>
  </si>
  <si>
    <t>Section:</t>
  </si>
  <si>
    <t>Balance Sheet</t>
  </si>
  <si>
    <t>Assets</t>
  </si>
  <si>
    <t>Cash</t>
  </si>
  <si>
    <t>Accounts receivable</t>
  </si>
  <si>
    <t>Supplies</t>
  </si>
  <si>
    <t>Total assets</t>
  </si>
  <si>
    <t>Liabilities</t>
  </si>
  <si>
    <t>Accounts payable</t>
  </si>
  <si>
    <t xml:space="preserve">Total liabilities and </t>
  </si>
  <si>
    <t>a.</t>
  </si>
  <si>
    <t>b.</t>
  </si>
  <si>
    <t>Net income</t>
  </si>
  <si>
    <t>c.</t>
  </si>
  <si>
    <t>Exercise 1-21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</si>
  <si>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</si>
  <si>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</si>
  <si>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</si>
  <si>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</si>
  <si>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</si>
  <si>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</si>
  <si>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</si>
  <si>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</si>
  <si>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</si>
  <si>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</si>
  <si>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</si>
  <si>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</si>
  <si>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</si>
  <si>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</si>
  <si>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</si>
  <si>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Enter the appropriate amounts/formulas in the answer cells, or select from the drop-down list.</t>
  </si>
  <si>
    <t>Score:</t>
  </si>
  <si>
    <t>Solution</t>
  </si>
  <si>
    <t>An asterisk (*) will appear to the left of an incorrect entry.</t>
  </si>
  <si>
    <t>[Key code here]</t>
  </si>
  <si>
    <t>Retained earnings</t>
  </si>
  <si>
    <t>Stockholders' Equity</t>
  </si>
  <si>
    <t>Total stockholder's equity</t>
  </si>
  <si>
    <t>stockholders' equity</t>
  </si>
  <si>
    <t>Increase in stockholders' equity</t>
  </si>
  <si>
    <t>Dividends</t>
  </si>
  <si>
    <t>EBONY INTERIORS</t>
  </si>
  <si>
    <t>Stockholders’ equity, March 31</t>
  </si>
  <si>
    <t>Stockholders' equity, March 31</t>
  </si>
  <si>
    <t>March 31, 2016</t>
  </si>
  <si>
    <t>Stockholders' equity, February 29</t>
  </si>
  <si>
    <t>February 29, 2016</t>
  </si>
  <si>
    <t>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</si>
</sst>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/>
      <bottom style="thin">
        <color indexed="42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/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42" fontId="0" fillId="3" borderId="6" xfId="0" applyNumberFormat="1" applyFill="1" applyBorder="1" applyProtection="1">
      <protection locked="0"/>
    </xf>
    <xf numFmtId="0" fontId="0" fillId="2" borderId="7" xfId="0" applyFill="1" applyBorder="1" applyAlignment="1" applyProtection="1">
      <alignment horizontal="left"/>
    </xf>
    <xf numFmtId="0" fontId="0" fillId="3" borderId="4" xfId="0" applyFill="1" applyBorder="1" applyAlignment="1" applyProtection="1">
      <alignment horizontal="left"/>
      <protection locked="0"/>
    </xf>
    <xf numFmtId="41" fontId="0" fillId="3" borderId="4" xfId="0" applyNumberFormat="1" applyFill="1" applyBorder="1" applyProtection="1">
      <protection locked="0"/>
    </xf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4" fillId="0" borderId="0" xfId="0" applyFont="1" applyAlignment="1">
      <alignment horizontal="left" indent="1"/>
    </xf>
    <xf numFmtId="0" fontId="13" fillId="0" borderId="0" xfId="0" applyFont="1" applyProtection="1">
      <protection hidden="1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2" xfId="0" applyFont="1" applyBorder="1"/>
    <xf numFmtId="42" fontId="11" fillId="3" borderId="9" xfId="0" applyNumberFormat="1" applyFont="1" applyFill="1" applyBorder="1" applyProtection="1">
      <protection locked="0"/>
    </xf>
    <xf numFmtId="41" fontId="1" fillId="3" borderId="10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3" fillId="2" borderId="14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/>
    <xf numFmtId="0" fontId="0" fillId="2" borderId="15" xfId="0" applyFill="1" applyBorder="1" applyAlignment="1">
      <alignment horizontal="left" indent="2"/>
    </xf>
    <xf numFmtId="0" fontId="0" fillId="2" borderId="2" xfId="0" applyFill="1" applyBorder="1" applyAlignment="1">
      <alignment horizontal="left" indent="2"/>
    </xf>
    <xf numFmtId="0" fontId="3" fillId="2" borderId="16" xfId="0" applyFont="1" applyFill="1" applyBorder="1" applyAlignment="1" applyProtection="1">
      <alignment horizontal="left"/>
      <protection hidden="1"/>
    </xf>
    <xf numFmtId="42" fontId="1" fillId="3" borderId="17" xfId="0" applyNumberFormat="1" applyFont="1" applyFill="1" applyBorder="1" applyProtection="1">
      <protection locked="0"/>
    </xf>
    <xf numFmtId="0" fontId="0" fillId="2" borderId="18" xfId="0" applyFill="1" applyBorder="1"/>
    <xf numFmtId="0" fontId="6" fillId="0" borderId="0" xfId="0" applyFont="1" applyProtection="1"/>
    <xf numFmtId="0" fontId="0" fillId="0" borderId="0" xfId="0" applyAlignment="1"/>
    <xf numFmtId="0" fontId="13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2" fillId="0" borderId="0" xfId="0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14" fillId="2" borderId="0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42" fontId="0" fillId="3" borderId="4" xfId="0" applyNumberFormat="1" applyFill="1" applyBorder="1" applyProtection="1"/>
    <xf numFmtId="41" fontId="0" fillId="3" borderId="4" xfId="0" applyNumberFormat="1" applyFill="1" applyBorder="1" applyProtection="1"/>
    <xf numFmtId="0" fontId="0" fillId="2" borderId="3" xfId="0" applyFill="1" applyBorder="1" applyProtection="1"/>
    <xf numFmtId="41" fontId="1" fillId="3" borderId="10" xfId="0" applyNumberFormat="1" applyFont="1" applyFill="1" applyBorder="1" applyProtection="1"/>
    <xf numFmtId="42" fontId="11" fillId="3" borderId="9" xfId="0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15" xfId="0" applyFill="1" applyBorder="1" applyProtection="1"/>
    <xf numFmtId="0" fontId="0" fillId="2" borderId="2" xfId="0" applyFill="1" applyBorder="1" applyProtection="1"/>
    <xf numFmtId="0" fontId="0" fillId="2" borderId="16" xfId="0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0" fillId="2" borderId="18" xfId="0" applyFill="1" applyBorder="1" applyProtection="1"/>
    <xf numFmtId="0" fontId="0" fillId="2" borderId="1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13" xfId="0" applyFill="1" applyBorder="1" applyProtection="1"/>
    <xf numFmtId="42" fontId="1" fillId="3" borderId="17" xfId="0" applyNumberFormat="1" applyFont="1" applyFill="1" applyBorder="1" applyProtection="1"/>
    <xf numFmtId="0" fontId="0" fillId="2" borderId="15" xfId="0" applyFill="1" applyBorder="1" applyAlignment="1" applyProtection="1">
      <alignment horizontal="left" indent="2"/>
    </xf>
    <xf numFmtId="0" fontId="0" fillId="2" borderId="2" xfId="0" applyFill="1" applyBorder="1" applyAlignment="1" applyProtection="1">
      <alignment horizontal="left" indent="2"/>
    </xf>
    <xf numFmtId="42" fontId="0" fillId="3" borderId="6" xfId="0" applyNumberFormat="1" applyFill="1" applyBorder="1" applyProtection="1"/>
    <xf numFmtId="0" fontId="3" fillId="2" borderId="13" xfId="0" applyFont="1" applyFill="1" applyBorder="1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1" xfId="0" applyBorder="1" applyAlignment="1" applyProtection="1"/>
    <xf numFmtId="0" fontId="0" fillId="0" borderId="0" xfId="0" applyBorder="1" applyAlignment="1" applyProtection="1">
      <protection hidden="1"/>
    </xf>
    <xf numFmtId="9" fontId="0" fillId="0" borderId="12" xfId="1" applyFont="1" applyBorder="1" applyAlignment="1" applyProtection="1">
      <alignment horizontal="left"/>
    </xf>
    <xf numFmtId="0" fontId="0" fillId="0" borderId="0" xfId="0" applyBorder="1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5" fillId="4" borderId="0" xfId="0" applyFont="1" applyFill="1" applyAlignment="1" applyProtection="1">
      <alignment horizontal="left"/>
    </xf>
    <xf numFmtId="0" fontId="0" fillId="0" borderId="0" xfId="0" applyAlignment="1"/>
    <xf numFmtId="49" fontId="0" fillId="3" borderId="15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49" fontId="0" fillId="3" borderId="23" xfId="0" applyNumberFormat="1" applyFill="1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9" fontId="7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/>
    <xf numFmtId="0" fontId="0" fillId="2" borderId="19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 indent="2"/>
    </xf>
    <xf numFmtId="0" fontId="0" fillId="2" borderId="19" xfId="0" applyFill="1" applyBorder="1" applyAlignment="1" applyProtection="1">
      <alignment horizontal="left" indent="1"/>
    </xf>
    <xf numFmtId="0" fontId="0" fillId="2" borderId="20" xfId="0" applyFill="1" applyBorder="1" applyAlignment="1" applyProtection="1">
      <alignment horizontal="left" indent="1"/>
    </xf>
    <xf numFmtId="0" fontId="0" fillId="2" borderId="21" xfId="0" applyFill="1" applyBorder="1" applyAlignment="1" applyProtection="1">
      <alignment horizontal="left" indent="2"/>
    </xf>
    <xf numFmtId="0" fontId="0" fillId="2" borderId="22" xfId="0" applyFill="1" applyBorder="1" applyAlignment="1" applyProtection="1">
      <alignment horizontal="left" indent="2"/>
    </xf>
    <xf numFmtId="0" fontId="11" fillId="5" borderId="1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12" fillId="6" borderId="1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15" fontId="2" fillId="2" borderId="15" xfId="0" quotePrefix="1" applyNumberFormat="1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11" fillId="2" borderId="19" xfId="0" applyFont="1" applyFill="1" applyBorder="1" applyAlignment="1" applyProtection="1">
      <alignment horizontal="left" indent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4" borderId="1" xfId="0" applyNumberFormat="1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left" indent="2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13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9" fillId="4" borderId="1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0" fontId="11" fillId="5" borderId="1" xfId="0" applyNumberFormat="1" applyFont="1" applyFill="1" applyBorder="1" applyAlignment="1" applyProtection="1">
      <alignment horizontal="left" vertical="center"/>
    </xf>
    <xf numFmtId="0" fontId="11" fillId="5" borderId="0" xfId="0" applyNumberFormat="1" applyFont="1" applyFill="1" applyBorder="1" applyAlignment="1" applyProtection="1">
      <alignment horizontal="left" vertical="center"/>
    </xf>
    <xf numFmtId="0" fontId="12" fillId="6" borderId="1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49" fontId="0" fillId="3" borderId="15" xfId="0" applyNumberFormat="1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49" fontId="0" fillId="3" borderId="23" xfId="0" applyNumberFormat="1" applyFill="1" applyBorder="1" applyAlignment="1" applyProtection="1">
      <alignment horizontal="left"/>
    </xf>
    <xf numFmtId="0" fontId="0" fillId="0" borderId="24" xfId="0" applyBorder="1" applyAlignment="1">
      <alignment horizontal="left"/>
    </xf>
    <xf numFmtId="9" fontId="7" fillId="0" borderId="2" xfId="1" applyFont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showGridLines="0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23.7109375" customWidth="1"/>
    <col min="5" max="5" width="2.42578125" customWidth="1"/>
    <col min="6" max="6" width="11.7109375" customWidth="1"/>
    <col min="7" max="7" width="4.28515625" customWidth="1"/>
    <col min="8" max="8" width="23" customWidth="1"/>
    <col min="9" max="9" width="2.7109375" customWidth="1"/>
    <col min="10" max="10" width="11.7109375" customWidth="1"/>
    <col min="11" max="11" width="2.85546875" customWidth="1"/>
    <col min="12" max="12" width="11.7109375" customWidth="1"/>
    <col min="13" max="13" width="5.7109375" customWidth="1"/>
    <col min="14" max="14" width="9.140625" hidden="1" customWidth="1"/>
    <col min="32" max="32" width="0" hidden="1" customWidth="1"/>
  </cols>
  <sheetData>
    <row r="1" spans="1:32" ht="19.5" customHeight="1" x14ac:dyDescent="0.4">
      <c r="A1" s="83" t="s">
        <v>15</v>
      </c>
      <c r="B1" s="84"/>
      <c r="C1" s="84"/>
      <c r="D1" s="84"/>
      <c r="E1" s="84"/>
      <c r="F1" s="84"/>
      <c r="G1" s="84"/>
      <c r="H1" s="76"/>
      <c r="I1" s="74"/>
      <c r="J1" s="74"/>
      <c r="K1" s="74"/>
      <c r="L1" s="74"/>
      <c r="M1" s="74"/>
      <c r="AF1" s="21" t="s">
        <v>20</v>
      </c>
    </row>
    <row r="2" spans="1:32" ht="15" customHeight="1" thickBot="1" x14ac:dyDescent="0.25">
      <c r="A2" s="80" t="s">
        <v>0</v>
      </c>
      <c r="B2" s="81"/>
      <c r="C2" s="82"/>
      <c r="D2" s="85"/>
      <c r="E2" s="86"/>
      <c r="F2" s="86"/>
      <c r="G2" s="86"/>
      <c r="H2" s="76"/>
      <c r="I2" s="75"/>
      <c r="J2" s="75"/>
      <c r="K2" s="75"/>
      <c r="L2" s="75"/>
      <c r="M2" s="75"/>
      <c r="AF2" s="22">
        <f>COUNTIF(A14:AB205,"~*")</f>
        <v>0</v>
      </c>
    </row>
    <row r="3" spans="1:32" ht="15" customHeight="1" thickTop="1" x14ac:dyDescent="0.2">
      <c r="A3" s="80" t="s">
        <v>1</v>
      </c>
      <c r="B3" s="81"/>
      <c r="C3" s="82"/>
      <c r="D3" s="87"/>
      <c r="E3" s="88"/>
      <c r="F3" s="88"/>
      <c r="G3" s="88"/>
      <c r="H3" s="76"/>
      <c r="I3" s="75"/>
      <c r="J3" s="75"/>
      <c r="K3" s="75"/>
      <c r="L3" s="75"/>
      <c r="M3" s="75"/>
      <c r="AF3" s="21" t="s">
        <v>21</v>
      </c>
    </row>
    <row r="4" spans="1:32" ht="12" customHeight="1" thickBot="1" x14ac:dyDescent="0.3">
      <c r="A4" s="39"/>
      <c r="D4" s="78"/>
      <c r="E4" s="78"/>
      <c r="F4" s="78"/>
      <c r="G4" s="78"/>
      <c r="H4" s="79"/>
      <c r="I4" s="79"/>
      <c r="J4" s="79"/>
      <c r="K4" s="79"/>
      <c r="L4" s="79"/>
      <c r="M4" s="79"/>
      <c r="AF4" s="22">
        <f>COUNTIF(B15:S98,"  ")</f>
        <v>38</v>
      </c>
    </row>
    <row r="5" spans="1:32" ht="15" customHeight="1" thickTop="1" x14ac:dyDescent="0.2">
      <c r="A5" s="17" t="str">
        <f>IF(Sol!D5="OFF","     ","Score:")</f>
        <v>Score:</v>
      </c>
      <c r="C5" s="18"/>
      <c r="D5" s="89">
        <f>IF(Sol!D5="OFF","",AF10)</f>
        <v>0</v>
      </c>
      <c r="E5" s="90"/>
      <c r="F5" s="90"/>
      <c r="G5" s="90"/>
      <c r="H5" s="77"/>
      <c r="I5" s="77"/>
      <c r="J5" s="77"/>
      <c r="K5" s="77"/>
      <c r="L5" s="77"/>
      <c r="M5" s="77"/>
      <c r="AF5" s="23" t="s">
        <v>22</v>
      </c>
    </row>
    <row r="6" spans="1:32" ht="12.95" customHeight="1" thickBot="1" x14ac:dyDescent="0.25">
      <c r="AF6" s="22">
        <f>COUNTIF(A14:AB205," ")</f>
        <v>0</v>
      </c>
    </row>
    <row r="7" spans="1:32" ht="15" customHeight="1" thickTop="1" x14ac:dyDescent="0.2">
      <c r="A7" s="19" t="s">
        <v>16</v>
      </c>
      <c r="D7" s="107" t="s">
        <v>35</v>
      </c>
      <c r="E7" s="108"/>
      <c r="F7" s="108"/>
      <c r="AF7" s="21" t="s">
        <v>23</v>
      </c>
    </row>
    <row r="8" spans="1:32" ht="15" customHeight="1" thickBot="1" x14ac:dyDescent="0.25">
      <c r="A8" s="109" t="s">
        <v>17</v>
      </c>
      <c r="B8" s="110"/>
      <c r="C8" s="110"/>
      <c r="D8" s="110"/>
      <c r="E8" s="110"/>
      <c r="F8" s="110"/>
      <c r="G8" s="110"/>
      <c r="H8" s="110"/>
      <c r="I8" s="110"/>
      <c r="J8" s="110"/>
      <c r="K8" s="84"/>
      <c r="L8" s="84"/>
      <c r="M8" s="84"/>
      <c r="AF8" s="22">
        <f>AF2+AF4+AF6</f>
        <v>38</v>
      </c>
    </row>
    <row r="9" spans="1:32" ht="15" customHeight="1" thickTop="1" x14ac:dyDescent="0.2">
      <c r="A9" s="97" t="s">
        <v>18</v>
      </c>
      <c r="B9" s="98"/>
      <c r="C9" s="98"/>
      <c r="D9" s="98"/>
      <c r="E9" s="98"/>
      <c r="F9" s="98"/>
      <c r="G9" s="98"/>
      <c r="H9" s="98"/>
      <c r="I9" s="98"/>
      <c r="J9" s="98"/>
      <c r="K9" s="84"/>
      <c r="L9" s="84"/>
      <c r="M9" s="84"/>
      <c r="AF9" s="21" t="s">
        <v>24</v>
      </c>
    </row>
    <row r="10" spans="1:32" ht="15" customHeight="1" thickBot="1" x14ac:dyDescent="0.25">
      <c r="A10" s="99" t="s">
        <v>19</v>
      </c>
      <c r="B10" s="100"/>
      <c r="C10" s="100"/>
      <c r="D10" s="100"/>
      <c r="E10" s="100"/>
      <c r="F10" s="100"/>
      <c r="G10" s="100"/>
      <c r="H10" s="100"/>
      <c r="I10" s="100"/>
      <c r="J10" s="100"/>
      <c r="K10" s="84"/>
      <c r="L10" s="84"/>
      <c r="M10" s="84"/>
      <c r="AF10" s="24">
        <f>(AF8-AF4-AF2)/AF8</f>
        <v>0</v>
      </c>
    </row>
    <row r="11" spans="1:32" ht="15" customHeight="1" thickTop="1" x14ac:dyDescent="0.2">
      <c r="A11" s="101" t="s">
        <v>31</v>
      </c>
      <c r="B11" s="102"/>
      <c r="C11" s="102"/>
      <c r="D11" s="102"/>
      <c r="E11" s="102"/>
      <c r="F11" s="102"/>
      <c r="G11" s="102"/>
      <c r="H11" s="102"/>
      <c r="I11" s="102"/>
      <c r="J11" s="102"/>
      <c r="K11" s="84"/>
      <c r="L11" s="84"/>
      <c r="M11" s="84"/>
      <c r="AF11" t="s">
        <v>25</v>
      </c>
    </row>
    <row r="12" spans="1:32" ht="12.95" customHeight="1" x14ac:dyDescent="0.2">
      <c r="A12" s="43" t="str">
        <f>IF(Sol!$D$5="OFF","     ","An asterisk (*) will appear to the right of an incorrect entry.")</f>
        <v>An asterisk (*) will appear to the right of an incorrect entry.</v>
      </c>
      <c r="B12" s="41"/>
      <c r="C12" s="41"/>
      <c r="D12" s="41"/>
      <c r="E12" s="41"/>
      <c r="F12" s="41"/>
      <c r="G12" s="41"/>
      <c r="H12" s="41"/>
      <c r="I12" s="41"/>
      <c r="J12" s="41"/>
      <c r="K12" s="40"/>
      <c r="L12" s="40"/>
      <c r="M12" s="40"/>
      <c r="AF12" t="s">
        <v>26</v>
      </c>
    </row>
    <row r="13" spans="1:32" ht="12.95" customHeight="1" x14ac:dyDescent="0.2">
      <c r="AF13" t="s">
        <v>27</v>
      </c>
    </row>
    <row r="14" spans="1:32" ht="15" customHeight="1" x14ac:dyDescent="0.2">
      <c r="AF14" s="21" t="s">
        <v>28</v>
      </c>
    </row>
    <row r="15" spans="1:32" ht="15" customHeight="1" x14ac:dyDescent="0.2">
      <c r="A15" s="72" t="s">
        <v>11</v>
      </c>
      <c r="B15" s="115" t="s">
        <v>42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7"/>
      <c r="AF15" s="21" t="s">
        <v>29</v>
      </c>
    </row>
    <row r="16" spans="1:32" ht="12.95" customHeight="1" x14ac:dyDescent="0.2">
      <c r="A16" s="44"/>
      <c r="B16" s="112" t="s">
        <v>2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4"/>
      <c r="N16" t="s">
        <v>9</v>
      </c>
      <c r="AF16" s="25" t="s">
        <v>30</v>
      </c>
    </row>
    <row r="17" spans="1:14" ht="12.95" customHeight="1" x14ac:dyDescent="0.2">
      <c r="A17" s="44"/>
      <c r="B17" s="103" t="s">
        <v>47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5"/>
      <c r="N17" t="s">
        <v>5</v>
      </c>
    </row>
    <row r="18" spans="1:14" ht="15" customHeight="1" x14ac:dyDescent="0.2">
      <c r="A18" s="44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6"/>
      <c r="N18" t="s">
        <v>4</v>
      </c>
    </row>
    <row r="19" spans="1:14" ht="15" customHeight="1" x14ac:dyDescent="0.2">
      <c r="A19" s="44"/>
      <c r="B19" s="48"/>
      <c r="C19" s="49"/>
      <c r="D19" s="50" t="s">
        <v>3</v>
      </c>
      <c r="E19" s="50"/>
      <c r="F19" s="50"/>
      <c r="G19" s="49"/>
      <c r="H19" s="50" t="s">
        <v>8</v>
      </c>
      <c r="I19" s="50"/>
      <c r="J19" s="50"/>
      <c r="K19" s="50"/>
      <c r="L19" s="50"/>
      <c r="M19" s="8" t="str">
        <f>IF(OR(L19="",L19=Sol!G27),"","*")</f>
        <v/>
      </c>
      <c r="N19" t="s">
        <v>48</v>
      </c>
    </row>
    <row r="20" spans="1:14" ht="15" customHeight="1" x14ac:dyDescent="0.2">
      <c r="A20" s="44"/>
      <c r="B20" s="48"/>
      <c r="C20" s="49"/>
      <c r="D20" s="15"/>
      <c r="E20" s="9" t="str">
        <f>IF(Sol!$D$5="OFF","",IF(D20="","  ",IF(AND(D20&lt;&gt;"",D20&lt;&gt;Sol!D20),"*"," ")))</f>
        <v xml:space="preserve">  </v>
      </c>
      <c r="F20" s="7"/>
      <c r="G20" s="9" t="str">
        <f>IF(Sol!$D$5="OFF","",IF(F20="","  ",IF(AND(F20&lt;&gt;"",F20&lt;&gt;Sol!F20),"*"," ")))</f>
        <v xml:space="preserve">  </v>
      </c>
      <c r="H20" s="15"/>
      <c r="I20" s="9" t="str">
        <f>IF(Sol!$D$5="OFF","",IF(H20="","  ",IF(AND(H20&lt;&gt;"",H20&lt;&gt;Sol!H20),"*"," ")))</f>
        <v xml:space="preserve">  </v>
      </c>
      <c r="J20" s="50"/>
      <c r="K20" s="9"/>
      <c r="L20" s="7"/>
      <c r="M20" s="8" t="str">
        <f>IF(Sol!$D$5="OFF","",IF(L20="","  ",IF(AND(L20&lt;&gt;"",L20&lt;&gt;Sol!L20),"*"," ")))</f>
        <v xml:space="preserve">  </v>
      </c>
      <c r="N20" t="s">
        <v>36</v>
      </c>
    </row>
    <row r="21" spans="1:14" ht="15" customHeight="1" x14ac:dyDescent="0.2">
      <c r="A21" s="44"/>
      <c r="B21" s="48"/>
      <c r="C21" s="49"/>
      <c r="D21" s="15"/>
      <c r="E21" s="9" t="str">
        <f>IF(Sol!$D$5="OFF","",IF(D21="","  ",IF(AND(D21&lt;&gt;"",D21&lt;&gt;Sol!D21),"*"," ")))</f>
        <v xml:space="preserve">  </v>
      </c>
      <c r="F21" s="16"/>
      <c r="G21" s="9" t="str">
        <f>IF(Sol!$D$5="OFF","",IF(F21="","  ",IF(AND(F21&lt;&gt;"",F21&lt;&gt;Sol!F21),"*"," ")))</f>
        <v xml:space="preserve">  </v>
      </c>
      <c r="H21" s="50" t="s">
        <v>37</v>
      </c>
      <c r="I21" s="9"/>
      <c r="J21" s="50"/>
      <c r="K21" s="2"/>
      <c r="L21" s="9"/>
      <c r="M21" s="54"/>
      <c r="N21" t="s">
        <v>6</v>
      </c>
    </row>
    <row r="22" spans="1:14" ht="15" customHeight="1" x14ac:dyDescent="0.2">
      <c r="A22" s="44"/>
      <c r="B22" s="48"/>
      <c r="C22" s="49"/>
      <c r="D22" s="15"/>
      <c r="E22" s="9" t="str">
        <f>IF(Sol!$D$5="OFF","",IF(D22="","  ",IF(AND(D22&lt;&gt;"",D22&lt;&gt;Sol!D22),"*"," ")))</f>
        <v xml:space="preserve">  </v>
      </c>
      <c r="F22" s="27"/>
      <c r="G22" s="9" t="str">
        <f>IF(Sol!$D$5="OFF","",IF(F22="","  ",IF(AND(F22&lt;&gt;"",F22&lt;&gt;Sol!F22),"*"," ")))</f>
        <v xml:space="preserve">  </v>
      </c>
      <c r="H22" s="15"/>
      <c r="I22" s="9" t="str">
        <f>IF(Sol!$D$5="OFF","",IF(H22="","  ",IF(AND(H22&lt;&gt;"",H22&lt;&gt;Sol!H22),"*"," ")))</f>
        <v xml:space="preserve">  </v>
      </c>
      <c r="J22" s="7"/>
      <c r="K22" s="9" t="str">
        <f>IF(Sol!$D$5="OFF","",IF(J22="","  ",IF(AND(J22&lt;&gt;"",J22&lt;&gt;Sol!J22),"*"," ")))</f>
        <v xml:space="preserve">  </v>
      </c>
      <c r="L22" s="50"/>
      <c r="M22" s="54"/>
    </row>
    <row r="23" spans="1:14" ht="15" customHeight="1" x14ac:dyDescent="0.2">
      <c r="A23" s="44"/>
      <c r="B23" s="48"/>
      <c r="C23" s="49"/>
      <c r="D23" s="14"/>
      <c r="E23" s="11"/>
      <c r="F23" s="49"/>
      <c r="G23" s="28"/>
      <c r="H23" s="15"/>
      <c r="I23" s="9" t="str">
        <f>IF(Sol!$D$5="OFF","",IF(H23="","  ",IF(AND(H23&lt;&gt;"",H23&lt;&gt;Sol!H23),"*"," ")))</f>
        <v xml:space="preserve">  </v>
      </c>
      <c r="J23" s="27"/>
      <c r="K23" s="9" t="str">
        <f>IF(Sol!$D$5="OFF","",IF(J23="","  ",IF(AND(J23&lt;&gt;"",J23&lt;&gt;Sol!J23),"*"," ")))</f>
        <v xml:space="preserve">  </v>
      </c>
      <c r="L23" s="50"/>
      <c r="M23" s="8" t="str">
        <f>IF(OR(L23="",L23=Sol!L23),"","*")</f>
        <v/>
      </c>
    </row>
    <row r="24" spans="1:14" ht="15" customHeight="1" x14ac:dyDescent="0.2">
      <c r="A24" s="44"/>
      <c r="B24" s="48"/>
      <c r="C24" s="49"/>
      <c r="D24" s="11"/>
      <c r="E24" s="11"/>
      <c r="F24" s="49"/>
      <c r="G24" s="28"/>
      <c r="H24" s="11" t="s">
        <v>38</v>
      </c>
      <c r="I24" s="9"/>
      <c r="J24" s="11"/>
      <c r="K24" s="9" t="str">
        <f>IF(OR(H24="",H24=Sol!H24),"","*")</f>
        <v/>
      </c>
      <c r="L24" s="27"/>
      <c r="M24" s="8" t="str">
        <f>IF(Sol!$D$5="OFF","",IF(L24="","  ",IF(AND(L24&lt;&gt;"",L24&lt;&gt;Sol!L24),"*"," ")))</f>
        <v xml:space="preserve">  </v>
      </c>
    </row>
    <row r="25" spans="1:14" ht="15" customHeight="1" x14ac:dyDescent="0.2">
      <c r="A25" s="44"/>
      <c r="B25" s="48"/>
      <c r="C25" s="49"/>
      <c r="D25" s="11"/>
      <c r="E25" s="11"/>
      <c r="F25" s="49"/>
      <c r="G25" s="28"/>
      <c r="H25" s="49" t="s">
        <v>10</v>
      </c>
      <c r="I25" s="9"/>
      <c r="J25" s="49"/>
      <c r="K25" s="49"/>
      <c r="L25" s="12"/>
      <c r="M25" s="8"/>
    </row>
    <row r="26" spans="1:14" ht="15" customHeight="1" thickBot="1" x14ac:dyDescent="0.25">
      <c r="A26" s="44"/>
      <c r="B26" s="48"/>
      <c r="C26" s="49"/>
      <c r="D26" s="11" t="s">
        <v>7</v>
      </c>
      <c r="E26" s="11"/>
      <c r="F26" s="26"/>
      <c r="G26" s="9" t="str">
        <f>IF(Sol!$D$5="OFF","",IF(F26="","  ",IF(AND(F26&lt;&gt;"",F26&lt;&gt;Sol!F26),"*"," ")))</f>
        <v xml:space="preserve">  </v>
      </c>
      <c r="H26" s="57" t="s">
        <v>39</v>
      </c>
      <c r="I26" s="57"/>
      <c r="J26" s="57"/>
      <c r="K26" s="57"/>
      <c r="L26" s="26"/>
      <c r="M26" s="8" t="str">
        <f>IF(Sol!$D$5="OFF","",IF(L26="","  ",IF(AND(L26&lt;&gt;"",L26&lt;&gt;Sol!L26),"*"," ")))</f>
        <v xml:space="preserve">  </v>
      </c>
    </row>
    <row r="27" spans="1:14" ht="15" customHeight="1" thickTop="1" x14ac:dyDescent="0.2">
      <c r="A27" s="44"/>
      <c r="B27" s="58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</row>
    <row r="28" spans="1:14" ht="15" customHeight="1" x14ac:dyDescent="0.2"/>
    <row r="29" spans="1:14" ht="15" customHeight="1" x14ac:dyDescent="0.2">
      <c r="A29" s="44"/>
      <c r="B29" s="115" t="s">
        <v>42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7"/>
    </row>
    <row r="30" spans="1:14" ht="14.1" customHeight="1" x14ac:dyDescent="0.2">
      <c r="A30" s="44"/>
      <c r="B30" s="112" t="s">
        <v>2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4"/>
    </row>
    <row r="31" spans="1:14" ht="14.1" customHeight="1" x14ac:dyDescent="0.2">
      <c r="A31" s="44"/>
      <c r="B31" s="103" t="s">
        <v>45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5"/>
    </row>
    <row r="32" spans="1:14" ht="15" customHeight="1" x14ac:dyDescent="0.2">
      <c r="A32" s="44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3" ht="15" customHeight="1" x14ac:dyDescent="0.2">
      <c r="A33" s="44"/>
      <c r="B33" s="48"/>
      <c r="C33" s="49"/>
      <c r="D33" s="50" t="s">
        <v>3</v>
      </c>
      <c r="E33" s="50"/>
      <c r="F33" s="50"/>
      <c r="G33" s="49"/>
      <c r="H33" s="50" t="s">
        <v>8</v>
      </c>
      <c r="I33" s="50"/>
      <c r="J33" s="50"/>
      <c r="K33" s="50"/>
      <c r="L33" s="50"/>
      <c r="M33" s="8" t="str">
        <f>IF(OR(L33="",L33=Sol!G42),"","*")</f>
        <v/>
      </c>
    </row>
    <row r="34" spans="1:13" ht="15" customHeight="1" x14ac:dyDescent="0.2">
      <c r="A34" s="44"/>
      <c r="B34" s="48"/>
      <c r="C34" s="49"/>
      <c r="D34" s="15"/>
      <c r="E34" s="9" t="str">
        <f>IF(Sol!$D$5="OFF","",IF(D34="","  ",IF(AND(D34&lt;&gt;"",D34&lt;&gt;Sol!D34),"*"," ")))</f>
        <v xml:space="preserve">  </v>
      </c>
      <c r="F34" s="7"/>
      <c r="G34" s="9" t="str">
        <f>IF(Sol!$D$5="OFF","",IF(F34="","  ",IF(AND(F34&lt;&gt;"",F34&lt;&gt;Sol!F34),"*"," ")))</f>
        <v xml:space="preserve">  </v>
      </c>
      <c r="H34" s="15"/>
      <c r="I34" s="9" t="str">
        <f>IF(Sol!$D$5="OFF","",IF(H34="","  ",IF(AND(H34&lt;&gt;"",H34&lt;&gt;Sol!H34),"*"," ")))</f>
        <v xml:space="preserve">  </v>
      </c>
      <c r="J34" s="50"/>
      <c r="K34" s="9"/>
      <c r="L34" s="7"/>
      <c r="M34" s="8" t="str">
        <f>IF(Sol!$D$5="OFF","",IF(L34="","  ",IF(AND(L34&lt;&gt;"",L34&lt;&gt;Sol!L34),"*"," ")))</f>
        <v xml:space="preserve">  </v>
      </c>
    </row>
    <row r="35" spans="1:13" ht="15" customHeight="1" x14ac:dyDescent="0.2">
      <c r="A35" s="44"/>
      <c r="B35" s="48"/>
      <c r="C35" s="49"/>
      <c r="D35" s="15"/>
      <c r="E35" s="9" t="str">
        <f>IF(Sol!$D$5="OFF","",IF(D35="","  ",IF(AND(D35&lt;&gt;"",D35&lt;&gt;Sol!D35),"*"," ")))</f>
        <v xml:space="preserve">  </v>
      </c>
      <c r="F35" s="16"/>
      <c r="G35" s="9" t="str">
        <f>IF(Sol!$D$5="OFF","",IF(F35="","  ",IF(AND(F35&lt;&gt;"",F35&lt;&gt;Sol!F35),"*"," ")))</f>
        <v xml:space="preserve">  </v>
      </c>
      <c r="H35" s="50" t="s">
        <v>37</v>
      </c>
      <c r="I35" s="9"/>
      <c r="J35" s="50"/>
      <c r="K35" s="2"/>
      <c r="L35" s="9"/>
      <c r="M35" s="54"/>
    </row>
    <row r="36" spans="1:13" ht="15" customHeight="1" x14ac:dyDescent="0.2">
      <c r="A36" s="44"/>
      <c r="B36" s="48"/>
      <c r="C36" s="49"/>
      <c r="D36" s="15"/>
      <c r="E36" s="9" t="str">
        <f>IF(Sol!$D$5="OFF","",IF(D36="","  ",IF(AND(D36&lt;&gt;"",D36&lt;&gt;Sol!D36),"*"," ")))</f>
        <v xml:space="preserve">  </v>
      </c>
      <c r="F36" s="27"/>
      <c r="G36" s="9" t="str">
        <f>IF(Sol!$D$5="OFF","",IF(F36="","  ",IF(AND(F36&lt;&gt;"",F36&lt;&gt;Sol!F36),"*"," ")))</f>
        <v xml:space="preserve">  </v>
      </c>
      <c r="H36" s="15"/>
      <c r="I36" s="9" t="str">
        <f>IF(Sol!$D$5="OFF","",IF(H36="","  ",IF(AND(H36&lt;&gt;"",H36&lt;&gt;Sol!H36),"*"," ")))</f>
        <v xml:space="preserve">  </v>
      </c>
      <c r="J36" s="7"/>
      <c r="K36" s="9" t="str">
        <f>IF(Sol!$D$5="OFF","",IF(J36="","  ",IF(AND(J36&lt;&gt;"",J36&lt;&gt;Sol!J36),"*"," ")))</f>
        <v xml:space="preserve">  </v>
      </c>
      <c r="L36" s="50"/>
      <c r="M36" s="54"/>
    </row>
    <row r="37" spans="1:13" ht="15" customHeight="1" x14ac:dyDescent="0.2">
      <c r="A37" s="44"/>
      <c r="B37" s="48"/>
      <c r="C37" s="49"/>
      <c r="D37" s="10"/>
      <c r="E37" s="11"/>
      <c r="F37" s="49"/>
      <c r="G37" s="28"/>
      <c r="H37" s="15"/>
      <c r="I37" s="9" t="str">
        <f>IF(Sol!$D$5="OFF","",IF(H37="","  ",IF(AND(H37&lt;&gt;"",H37&lt;&gt;Sol!H37),"*"," ")))</f>
        <v xml:space="preserve">  </v>
      </c>
      <c r="J37" s="27"/>
      <c r="K37" s="9" t="str">
        <f>IF(Sol!$D$5="OFF","",IF(J37="","  ",IF(AND(J37&lt;&gt;"",J37&lt;&gt;Sol!J37),"*"," ")))</f>
        <v xml:space="preserve">  </v>
      </c>
      <c r="L37" s="50"/>
      <c r="M37" s="8" t="str">
        <f>IF(OR(L37="",L37=Sol!L37),"","*")</f>
        <v/>
      </c>
    </row>
    <row r="38" spans="1:13" ht="15" customHeight="1" x14ac:dyDescent="0.2">
      <c r="A38" s="44"/>
      <c r="B38" s="48"/>
      <c r="C38" s="49"/>
      <c r="D38" s="11"/>
      <c r="E38" s="11"/>
      <c r="F38" s="49"/>
      <c r="G38" s="28"/>
      <c r="H38" s="11" t="s">
        <v>38</v>
      </c>
      <c r="I38" s="9"/>
      <c r="J38" s="11"/>
      <c r="K38" s="9" t="str">
        <f>IF(OR(H38="",H38=Sol!H38),"","*")</f>
        <v/>
      </c>
      <c r="L38" s="27"/>
      <c r="M38" s="8" t="str">
        <f>IF(Sol!$D$5="OFF","",IF(L38="","  ",IF(AND(L38&lt;&gt;"",L38&lt;&gt;Sol!L38),"*"," ")))</f>
        <v xml:space="preserve">  </v>
      </c>
    </row>
    <row r="39" spans="1:13" ht="15" customHeight="1" x14ac:dyDescent="0.2">
      <c r="A39" s="44"/>
      <c r="B39" s="48"/>
      <c r="C39" s="49"/>
      <c r="D39" s="11"/>
      <c r="E39" s="11"/>
      <c r="F39" s="49"/>
      <c r="G39" s="28"/>
      <c r="H39" s="49" t="s">
        <v>10</v>
      </c>
      <c r="I39" s="9"/>
      <c r="J39" s="49"/>
      <c r="K39" s="49"/>
      <c r="L39" s="12"/>
      <c r="M39" s="8"/>
    </row>
    <row r="40" spans="1:13" ht="15" customHeight="1" thickBot="1" x14ac:dyDescent="0.25">
      <c r="A40" s="44"/>
      <c r="B40" s="48"/>
      <c r="C40" s="49"/>
      <c r="D40" s="11" t="s">
        <v>7</v>
      </c>
      <c r="E40" s="11"/>
      <c r="F40" s="26"/>
      <c r="G40" s="9" t="str">
        <f>IF(Sol!$D$5="OFF","",IF(F40="","  ",IF(AND(F40&lt;&gt;"",F40&lt;&gt;Sol!F40),"*"," ")))</f>
        <v xml:space="preserve">  </v>
      </c>
      <c r="H40" s="57" t="s">
        <v>39</v>
      </c>
      <c r="I40" s="57"/>
      <c r="J40" s="57"/>
      <c r="K40" s="57"/>
      <c r="L40" s="26"/>
      <c r="M40" s="8" t="str">
        <f>IF(Sol!$D$5="OFF","",IF(L40="","  ",IF(AND(L40&lt;&gt;"",L40&lt;&gt;Sol!L40),"*"," ")))</f>
        <v xml:space="preserve">  </v>
      </c>
    </row>
    <row r="41" spans="1:13" ht="15" customHeight="1" thickTop="1" x14ac:dyDescent="0.2">
      <c r="A41" s="44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</row>
    <row r="42" spans="1:13" ht="15" customHeight="1" x14ac:dyDescent="0.2"/>
    <row r="43" spans="1:13" ht="15" customHeight="1" x14ac:dyDescent="0.2">
      <c r="A43" s="1" t="s">
        <v>12</v>
      </c>
      <c r="B43" s="29"/>
      <c r="C43" s="30"/>
      <c r="D43" s="30"/>
      <c r="E43" s="30"/>
      <c r="F43" s="30"/>
      <c r="G43" s="38"/>
    </row>
    <row r="44" spans="1:13" ht="15" customHeight="1" x14ac:dyDescent="0.2">
      <c r="A44" s="1"/>
      <c r="B44" s="64" t="s">
        <v>43</v>
      </c>
      <c r="C44" s="65"/>
      <c r="D44" s="65"/>
      <c r="E44" s="3"/>
      <c r="F44" s="7"/>
      <c r="G44" s="8" t="str">
        <f>IF(Sol!$D$5="OFF","",IF(F44="","  ",IF(AND(F44&lt;&gt;"",F44&lt;&gt;Sol!F44),"*"," ")))</f>
        <v xml:space="preserve">  </v>
      </c>
    </row>
    <row r="45" spans="1:13" ht="15" customHeight="1" x14ac:dyDescent="0.2">
      <c r="B45" s="106" t="s">
        <v>46</v>
      </c>
      <c r="C45" s="94"/>
      <c r="D45" s="94"/>
      <c r="E45" s="31"/>
      <c r="F45" s="27"/>
      <c r="G45" s="8" t="str">
        <f>IF(Sol!$D$5="OFF","",IF(F45="","  ",IF(AND(F45&lt;&gt;"",F45&lt;&gt;Sol!F45),"*"," ")))</f>
        <v xml:space="preserve">  </v>
      </c>
    </row>
    <row r="46" spans="1:13" ht="15" customHeight="1" thickBot="1" x14ac:dyDescent="0.25">
      <c r="B46" s="91" t="s">
        <v>13</v>
      </c>
      <c r="C46" s="111"/>
      <c r="D46" s="111"/>
      <c r="E46" s="3"/>
      <c r="F46" s="37"/>
      <c r="G46" s="8" t="str">
        <f>IF(Sol!$D$5="OFF","",IF(F46="","  ",IF(AND(F46&lt;&gt;"",F46&lt;&gt;Sol!F46),"*"," ")))</f>
        <v xml:space="preserve">  </v>
      </c>
    </row>
    <row r="47" spans="1:13" ht="15" customHeight="1" thickTop="1" x14ac:dyDescent="0.2">
      <c r="B47" s="68"/>
      <c r="C47" s="69"/>
      <c r="D47" s="69"/>
      <c r="E47" s="5"/>
      <c r="F47" s="35"/>
      <c r="G47" s="36"/>
    </row>
    <row r="48" spans="1:13" ht="15" customHeight="1" x14ac:dyDescent="0.2">
      <c r="B48" s="44"/>
      <c r="C48" s="44"/>
      <c r="D48" s="44"/>
    </row>
    <row r="49" spans="1:7" ht="15" customHeight="1" x14ac:dyDescent="0.2">
      <c r="A49" s="1" t="s">
        <v>14</v>
      </c>
      <c r="B49" s="61"/>
      <c r="C49" s="62"/>
      <c r="D49" s="62"/>
      <c r="E49" s="30"/>
      <c r="F49" s="30"/>
      <c r="G49" s="38"/>
    </row>
    <row r="50" spans="1:7" ht="15" customHeight="1" x14ac:dyDescent="0.2">
      <c r="A50" s="1"/>
      <c r="B50" s="64" t="s">
        <v>44</v>
      </c>
      <c r="C50" s="49"/>
      <c r="D50" s="49"/>
      <c r="E50" s="3"/>
      <c r="F50" s="7"/>
      <c r="G50" s="8" t="str">
        <f>IF(Sol!$D$5="OFF","",IF(F50="","  ",IF(AND(F50&lt;&gt;"",F50&lt;&gt;Sol!F50),"*"," ")))</f>
        <v xml:space="preserve">  </v>
      </c>
    </row>
    <row r="51" spans="1:7" ht="15" customHeight="1" x14ac:dyDescent="0.2">
      <c r="B51" s="106" t="s">
        <v>46</v>
      </c>
      <c r="C51" s="94"/>
      <c r="D51" s="94"/>
      <c r="E51" s="31"/>
      <c r="F51" s="27"/>
      <c r="G51" s="8" t="str">
        <f>IF(Sol!$D$5="OFF","",IF(F51="","  ",IF(AND(F51&lt;&gt;"",F51&lt;&gt;Sol!F51),"*"," ")))</f>
        <v xml:space="preserve">  </v>
      </c>
    </row>
    <row r="52" spans="1:7" ht="15" customHeight="1" x14ac:dyDescent="0.2">
      <c r="B52" s="95" t="s">
        <v>40</v>
      </c>
      <c r="C52" s="96"/>
      <c r="D52" s="96"/>
      <c r="E52" s="31"/>
      <c r="F52" s="13"/>
      <c r="G52" s="32" t="str">
        <f>IF(Sol!$D$5="OFF","",IF(F52="","  ",IF(AND(F52&lt;&gt;"",F52&lt;&gt;Sol!F52),"*"," ")))</f>
        <v xml:space="preserve">  </v>
      </c>
    </row>
    <row r="53" spans="1:7" ht="15" customHeight="1" x14ac:dyDescent="0.2">
      <c r="B53" s="93" t="s">
        <v>41</v>
      </c>
      <c r="C53" s="94"/>
      <c r="D53" s="94"/>
      <c r="E53" s="33"/>
      <c r="F53" s="27"/>
      <c r="G53" s="8" t="str">
        <f>IF(Sol!$D$5="OFF","",IF(F53="","  ",IF(AND(F53&lt;&gt;"",F53&lt;&gt;Sol!F53),"*"," ")))</f>
        <v xml:space="preserve">  </v>
      </c>
    </row>
    <row r="54" spans="1:7" ht="15" customHeight="1" thickBot="1" x14ac:dyDescent="0.25">
      <c r="B54" s="91" t="s">
        <v>13</v>
      </c>
      <c r="C54" s="92"/>
      <c r="D54" s="92"/>
      <c r="E54" s="3"/>
      <c r="F54" s="37"/>
      <c r="G54" s="8" t="str">
        <f>IF(Sol!$D$5="OFF","",IF(F54="","  ",IF(AND(F54&lt;&gt;"",F54&lt;&gt;Sol!F54),"*"," ")))</f>
        <v xml:space="preserve">  </v>
      </c>
    </row>
    <row r="55" spans="1:7" ht="15" customHeight="1" thickTop="1" x14ac:dyDescent="0.2">
      <c r="B55" s="34"/>
      <c r="C55" s="35"/>
      <c r="D55" s="35"/>
      <c r="E55" s="5"/>
      <c r="F55" s="35"/>
      <c r="G55" s="36"/>
    </row>
  </sheetData>
  <sheetProtection password="EF22" sheet="1" objects="1" scenarios="1"/>
  <mergeCells count="24">
    <mergeCell ref="D7:F7"/>
    <mergeCell ref="A8:M8"/>
    <mergeCell ref="B46:D46"/>
    <mergeCell ref="B16:M16"/>
    <mergeCell ref="B29:M29"/>
    <mergeCell ref="B30:M30"/>
    <mergeCell ref="B31:M31"/>
    <mergeCell ref="B15:M15"/>
    <mergeCell ref="D5:G5"/>
    <mergeCell ref="B54:D54"/>
    <mergeCell ref="B53:D53"/>
    <mergeCell ref="B52:D52"/>
    <mergeCell ref="A9:M9"/>
    <mergeCell ref="A10:M10"/>
    <mergeCell ref="A11:M11"/>
    <mergeCell ref="B17:M17"/>
    <mergeCell ref="B45:D45"/>
    <mergeCell ref="B51:D51"/>
    <mergeCell ref="D4:M4"/>
    <mergeCell ref="A2:C2"/>
    <mergeCell ref="A3:C3"/>
    <mergeCell ref="A1:G1"/>
    <mergeCell ref="D2:G2"/>
    <mergeCell ref="D3:G3"/>
  </mergeCells>
  <phoneticPr fontId="4" type="noConversion"/>
  <dataValidations xWindow="667" yWindow="574" count="3">
    <dataValidation type="list" allowBlank="1" showInputMessage="1" showErrorMessage="1" prompt="Select equity items in alphabetical order." sqref="H22 H36">
      <formula1>$N$16:$N$21</formula1>
    </dataValidation>
    <dataValidation type="list" allowBlank="1" showInputMessage="1" showErrorMessage="1" prompt="Select the account from the drop-down list." sqref="D20:D22 D34:D36">
      <formula1>$N$16:$N$21</formula1>
    </dataValidation>
    <dataValidation type="list" allowBlank="1" showInputMessage="1" showErrorMessage="1" sqref="H23 H20 H37 H34">
      <formula1>$N$16:$N$21</formula1>
    </dataValidation>
  </dataValidations>
  <pageMargins left="0.5" right="0.54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tabSelected="1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23.7109375" customWidth="1"/>
    <col min="5" max="5" width="2.42578125" customWidth="1"/>
    <col min="6" max="6" width="11.7109375" customWidth="1"/>
    <col min="7" max="7" width="4.28515625" customWidth="1"/>
    <col min="8" max="8" width="23" customWidth="1"/>
    <col min="9" max="9" width="2.7109375" customWidth="1"/>
    <col min="10" max="10" width="11.7109375" customWidth="1"/>
    <col min="11" max="11" width="2.85546875" customWidth="1"/>
    <col min="12" max="12" width="11.7109375" customWidth="1"/>
    <col min="13" max="13" width="5.7109375" customWidth="1"/>
    <col min="14" max="14" width="9.140625" hidden="1" customWidth="1"/>
  </cols>
  <sheetData>
    <row r="1" spans="1:14" ht="19.5" customHeight="1" x14ac:dyDescent="0.4">
      <c r="A1" s="83" t="s">
        <v>15</v>
      </c>
      <c r="B1" s="84"/>
      <c r="C1" s="84"/>
      <c r="D1" s="84"/>
      <c r="E1" s="84"/>
      <c r="F1" s="84"/>
      <c r="G1" s="84"/>
      <c r="H1" s="76"/>
      <c r="I1" s="74"/>
      <c r="J1" s="74"/>
      <c r="K1" s="74"/>
      <c r="L1" s="74"/>
      <c r="M1" s="74"/>
    </row>
    <row r="2" spans="1:14" ht="15" customHeight="1" x14ac:dyDescent="0.2">
      <c r="A2" s="80" t="s">
        <v>0</v>
      </c>
      <c r="B2" s="81"/>
      <c r="C2" s="82"/>
      <c r="D2" s="126" t="s">
        <v>33</v>
      </c>
      <c r="E2" s="127"/>
      <c r="F2" s="127"/>
      <c r="G2" s="127"/>
      <c r="H2" s="76"/>
      <c r="I2" s="75"/>
      <c r="J2" s="75"/>
      <c r="K2" s="75"/>
      <c r="L2" s="75"/>
      <c r="M2" s="75"/>
    </row>
    <row r="3" spans="1:14" ht="15" customHeight="1" x14ac:dyDescent="0.2">
      <c r="A3" s="80" t="s">
        <v>1</v>
      </c>
      <c r="B3" s="81"/>
      <c r="C3" s="82"/>
      <c r="D3" s="128"/>
      <c r="E3" s="129"/>
      <c r="F3" s="129"/>
      <c r="G3" s="129"/>
      <c r="H3" s="76"/>
      <c r="I3" s="75"/>
      <c r="J3" s="75"/>
      <c r="K3" s="75"/>
      <c r="L3" s="75"/>
      <c r="M3" s="75"/>
    </row>
    <row r="4" spans="1:14" ht="12" customHeight="1" x14ac:dyDescent="0.25">
      <c r="A4" s="39"/>
      <c r="B4" s="44"/>
      <c r="C4" s="44"/>
      <c r="D4" s="78"/>
      <c r="E4" s="78"/>
      <c r="F4" s="78"/>
      <c r="G4" s="78"/>
      <c r="H4" s="79"/>
      <c r="I4" s="79"/>
      <c r="J4" s="79"/>
      <c r="K4" s="79"/>
      <c r="L4" s="79"/>
      <c r="M4" s="79"/>
    </row>
    <row r="5" spans="1:14" ht="15" customHeight="1" x14ac:dyDescent="0.2">
      <c r="A5" s="42" t="s">
        <v>32</v>
      </c>
      <c r="B5" s="44"/>
      <c r="C5" s="45"/>
      <c r="D5" s="130" t="str">
        <f>IF('Ex. 1-21'!D7=100200,"OFF","ON")</f>
        <v>ON</v>
      </c>
      <c r="E5" s="90"/>
      <c r="F5" s="90"/>
      <c r="G5" s="90"/>
      <c r="H5" s="75"/>
      <c r="I5" s="75"/>
      <c r="J5" s="75"/>
      <c r="K5" s="75"/>
      <c r="L5" s="75"/>
      <c r="M5" s="75"/>
    </row>
    <row r="6" spans="1:14" ht="12.9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4" ht="15" customHeight="1" x14ac:dyDescent="0.2">
      <c r="A7" s="46"/>
      <c r="B7" s="44"/>
      <c r="C7" s="44"/>
      <c r="D7" s="107"/>
      <c r="E7" s="108"/>
      <c r="F7" s="108"/>
      <c r="G7" s="44"/>
      <c r="H7" s="44"/>
      <c r="I7" s="44"/>
      <c r="J7" s="44"/>
      <c r="K7" s="44"/>
      <c r="L7" s="44"/>
      <c r="M7" s="44"/>
    </row>
    <row r="8" spans="1:14" ht="15" customHeight="1" x14ac:dyDescent="0.2">
      <c r="A8" s="120" t="s">
        <v>17</v>
      </c>
      <c r="B8" s="121"/>
      <c r="C8" s="121"/>
      <c r="D8" s="121"/>
      <c r="E8" s="121"/>
      <c r="F8" s="121"/>
      <c r="G8" s="121"/>
      <c r="H8" s="121"/>
      <c r="I8" s="121"/>
      <c r="J8" s="121"/>
      <c r="K8" s="108"/>
      <c r="L8" s="108"/>
      <c r="M8" s="108"/>
    </row>
    <row r="9" spans="1:14" ht="15" customHeight="1" x14ac:dyDescent="0.2">
      <c r="A9" s="122" t="s">
        <v>18</v>
      </c>
      <c r="B9" s="123"/>
      <c r="C9" s="123"/>
      <c r="D9" s="123"/>
      <c r="E9" s="123"/>
      <c r="F9" s="123"/>
      <c r="G9" s="123"/>
      <c r="H9" s="123"/>
      <c r="I9" s="123"/>
      <c r="J9" s="123"/>
      <c r="K9" s="108"/>
      <c r="L9" s="108"/>
      <c r="M9" s="108"/>
    </row>
    <row r="10" spans="1:14" ht="15" customHeight="1" x14ac:dyDescent="0.2">
      <c r="A10" s="124" t="s">
        <v>19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08"/>
      <c r="L10" s="108"/>
      <c r="M10" s="108"/>
    </row>
    <row r="11" spans="1:14" ht="15" customHeight="1" x14ac:dyDescent="0.2">
      <c r="A11" s="118" t="s">
        <v>31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08"/>
      <c r="L11" s="108"/>
      <c r="M11" s="108"/>
    </row>
    <row r="12" spans="1:14" ht="12.95" customHeight="1" x14ac:dyDescent="0.2">
      <c r="A12" s="118" t="s">
        <v>34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08"/>
      <c r="L12" s="108"/>
      <c r="M12" s="108"/>
    </row>
    <row r="13" spans="1:14" ht="12.95" customHeight="1" x14ac:dyDescent="0.2">
      <c r="A13" s="20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4" ht="15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4" ht="15" customHeight="1" x14ac:dyDescent="0.2">
      <c r="A15" s="72" t="s">
        <v>11</v>
      </c>
      <c r="B15" s="115" t="s">
        <v>42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7"/>
    </row>
    <row r="16" spans="1:14" ht="12.95" customHeight="1" x14ac:dyDescent="0.2">
      <c r="A16" s="44"/>
      <c r="B16" s="112" t="s">
        <v>2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4"/>
      <c r="N16" t="s">
        <v>9</v>
      </c>
    </row>
    <row r="17" spans="1:14" ht="12.95" customHeight="1" x14ac:dyDescent="0.2">
      <c r="A17" s="44"/>
      <c r="B17" s="103" t="s">
        <v>47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5"/>
      <c r="N17" t="s">
        <v>5</v>
      </c>
    </row>
    <row r="18" spans="1:14" ht="15" customHeight="1" x14ac:dyDescent="0.2">
      <c r="A18" s="44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6"/>
      <c r="N18" t="s">
        <v>48</v>
      </c>
    </row>
    <row r="19" spans="1:14" ht="15" customHeight="1" x14ac:dyDescent="0.2">
      <c r="A19" s="44"/>
      <c r="B19" s="48"/>
      <c r="C19" s="49"/>
      <c r="D19" s="50" t="s">
        <v>3</v>
      </c>
      <c r="E19" s="50"/>
      <c r="F19" s="50"/>
      <c r="G19" s="49"/>
      <c r="H19" s="50" t="s">
        <v>8</v>
      </c>
      <c r="I19" s="50"/>
      <c r="J19" s="50"/>
      <c r="K19" s="50"/>
      <c r="L19" s="50"/>
      <c r="M19" s="8" t="str">
        <f>IF(OR(L19="",L19=Sol!G27),"","*")</f>
        <v/>
      </c>
      <c r="N19" t="s">
        <v>4</v>
      </c>
    </row>
    <row r="20" spans="1:14" ht="15" customHeight="1" x14ac:dyDescent="0.2">
      <c r="A20" s="44"/>
      <c r="B20" s="48"/>
      <c r="C20" s="49"/>
      <c r="D20" s="51" t="s">
        <v>4</v>
      </c>
      <c r="E20" s="9"/>
      <c r="F20" s="52">
        <v>320000</v>
      </c>
      <c r="G20" s="9"/>
      <c r="H20" s="51" t="s">
        <v>9</v>
      </c>
      <c r="I20" s="9"/>
      <c r="J20" s="50"/>
      <c r="K20" s="9" t="str">
        <f>IF(OR(H20="",H20=Sol!H20),"","*")</f>
        <v/>
      </c>
      <c r="L20" s="52">
        <v>310000</v>
      </c>
      <c r="M20" s="8" t="str">
        <f>IF(OR(L20="",L20=Sol!L20),"","*")</f>
        <v/>
      </c>
      <c r="N20" t="s">
        <v>36</v>
      </c>
    </row>
    <row r="21" spans="1:14" ht="15" customHeight="1" x14ac:dyDescent="0.2">
      <c r="A21" s="44"/>
      <c r="B21" s="48"/>
      <c r="C21" s="49"/>
      <c r="D21" s="51" t="s">
        <v>5</v>
      </c>
      <c r="E21" s="9"/>
      <c r="F21" s="53">
        <v>800000</v>
      </c>
      <c r="G21" s="9"/>
      <c r="H21" s="50" t="s">
        <v>37</v>
      </c>
      <c r="I21" s="9"/>
      <c r="J21" s="50"/>
      <c r="K21" s="2"/>
      <c r="L21" s="9"/>
      <c r="M21" s="54"/>
      <c r="N21" t="s">
        <v>6</v>
      </c>
    </row>
    <row r="22" spans="1:14" ht="15" customHeight="1" x14ac:dyDescent="0.2">
      <c r="A22" s="44"/>
      <c r="B22" s="48"/>
      <c r="C22" s="49"/>
      <c r="D22" s="51" t="s">
        <v>6</v>
      </c>
      <c r="E22" s="9"/>
      <c r="F22" s="55">
        <v>30000</v>
      </c>
      <c r="G22" s="9"/>
      <c r="H22" s="51" t="s">
        <v>48</v>
      </c>
      <c r="I22" s="9"/>
      <c r="J22" s="52">
        <v>200000</v>
      </c>
      <c r="K22" s="50"/>
      <c r="L22" s="50"/>
      <c r="M22" s="54"/>
    </row>
    <row r="23" spans="1:14" ht="15" customHeight="1" x14ac:dyDescent="0.2">
      <c r="A23" s="44"/>
      <c r="B23" s="48"/>
      <c r="C23" s="49"/>
      <c r="D23" s="14"/>
      <c r="E23" s="11"/>
      <c r="F23" s="49"/>
      <c r="G23" s="28"/>
      <c r="H23" s="51" t="s">
        <v>36</v>
      </c>
      <c r="I23" s="9"/>
      <c r="J23" s="55">
        <v>640000</v>
      </c>
      <c r="K23" s="9" t="str">
        <f>IF(OR(H23="",H23=Sol!H23),"","*")</f>
        <v/>
      </c>
      <c r="L23" s="50"/>
      <c r="M23" s="8" t="str">
        <f>IF(OR(L23="",L23=Sol!L23),"","*")</f>
        <v/>
      </c>
    </row>
    <row r="24" spans="1:14" ht="15" customHeight="1" x14ac:dyDescent="0.2">
      <c r="A24" s="44"/>
      <c r="B24" s="48"/>
      <c r="C24" s="49"/>
      <c r="D24" s="11"/>
      <c r="E24" s="11"/>
      <c r="F24" s="49"/>
      <c r="G24" s="28"/>
      <c r="H24" s="11" t="s">
        <v>38</v>
      </c>
      <c r="I24" s="9"/>
      <c r="J24" s="11"/>
      <c r="K24" s="9" t="str">
        <f>IF(OR(H24="",H24=Sol!H24),"","*")</f>
        <v/>
      </c>
      <c r="L24" s="55">
        <f>J22+J23</f>
        <v>840000</v>
      </c>
      <c r="M24" s="8"/>
    </row>
    <row r="25" spans="1:14" ht="15" customHeight="1" x14ac:dyDescent="0.2">
      <c r="A25" s="44"/>
      <c r="B25" s="48"/>
      <c r="C25" s="49"/>
      <c r="D25" s="11"/>
      <c r="E25" s="11"/>
      <c r="F25" s="49"/>
      <c r="G25" s="28"/>
      <c r="H25" s="49" t="s">
        <v>10</v>
      </c>
      <c r="I25" s="9"/>
      <c r="J25" s="49"/>
      <c r="K25" s="49"/>
      <c r="L25" s="12"/>
      <c r="M25" s="8"/>
    </row>
    <row r="26" spans="1:14" ht="15" customHeight="1" thickBot="1" x14ac:dyDescent="0.25">
      <c r="A26" s="44"/>
      <c r="B26" s="48"/>
      <c r="C26" s="49"/>
      <c r="D26" s="11" t="s">
        <v>7</v>
      </c>
      <c r="E26" s="11"/>
      <c r="F26" s="56">
        <v>1150000</v>
      </c>
      <c r="G26" s="9"/>
      <c r="H26" s="57" t="s">
        <v>39</v>
      </c>
      <c r="I26" s="57"/>
      <c r="J26" s="57"/>
      <c r="K26" s="57"/>
      <c r="L26" s="56">
        <v>1150000</v>
      </c>
      <c r="M26" s="8" t="str">
        <f>IF(OR(L26="",L26=Sol!L26),"","*")</f>
        <v/>
      </c>
    </row>
    <row r="27" spans="1:14" ht="15" customHeight="1" thickTop="1" x14ac:dyDescent="0.2">
      <c r="A27" s="44"/>
      <c r="B27" s="58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</row>
    <row r="28" spans="1:14" ht="15" customHeight="1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4" ht="15" customHeight="1" x14ac:dyDescent="0.2">
      <c r="A29" s="44"/>
      <c r="B29" s="115" t="s">
        <v>42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7"/>
    </row>
    <row r="30" spans="1:14" ht="12.95" customHeight="1" x14ac:dyDescent="0.2">
      <c r="A30" s="44"/>
      <c r="B30" s="112" t="s">
        <v>2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4"/>
    </row>
    <row r="31" spans="1:14" ht="12.95" customHeight="1" x14ac:dyDescent="0.2">
      <c r="A31" s="44"/>
      <c r="B31" s="103" t="s">
        <v>45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5"/>
    </row>
    <row r="32" spans="1:14" ht="15" customHeight="1" x14ac:dyDescent="0.2">
      <c r="A32" s="44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3" ht="15" customHeight="1" x14ac:dyDescent="0.2">
      <c r="A33" s="44"/>
      <c r="B33" s="48"/>
      <c r="C33" s="49"/>
      <c r="D33" s="50" t="s">
        <v>3</v>
      </c>
      <c r="E33" s="50"/>
      <c r="F33" s="50"/>
      <c r="G33" s="49"/>
      <c r="H33" s="50" t="s">
        <v>8</v>
      </c>
      <c r="I33" s="50"/>
      <c r="J33" s="50"/>
      <c r="K33" s="50"/>
      <c r="L33" s="50"/>
      <c r="M33" s="8" t="str">
        <f>IF(OR(L33="",L33=Sol!G42),"","*")</f>
        <v/>
      </c>
    </row>
    <row r="34" spans="1:13" ht="15" customHeight="1" x14ac:dyDescent="0.2">
      <c r="A34" s="44"/>
      <c r="B34" s="48"/>
      <c r="C34" s="49"/>
      <c r="D34" s="51" t="s">
        <v>4</v>
      </c>
      <c r="E34" s="9"/>
      <c r="F34" s="52">
        <v>380000</v>
      </c>
      <c r="G34" s="9"/>
      <c r="H34" s="51" t="s">
        <v>9</v>
      </c>
      <c r="I34" s="9"/>
      <c r="J34" s="50"/>
      <c r="K34" s="9" t="str">
        <f>IF(OR(H34="",H34=Sol!H34),"","*")</f>
        <v/>
      </c>
      <c r="L34" s="52">
        <v>400000</v>
      </c>
      <c r="M34" s="8"/>
    </row>
    <row r="35" spans="1:13" ht="15" customHeight="1" x14ac:dyDescent="0.2">
      <c r="A35" s="44"/>
      <c r="B35" s="48"/>
      <c r="C35" s="49"/>
      <c r="D35" s="51" t="s">
        <v>5</v>
      </c>
      <c r="E35" s="9"/>
      <c r="F35" s="53">
        <v>960000</v>
      </c>
      <c r="G35" s="9"/>
      <c r="H35" s="50" t="s">
        <v>37</v>
      </c>
      <c r="I35" s="9"/>
      <c r="J35" s="50"/>
      <c r="K35" s="2"/>
      <c r="L35" s="9"/>
      <c r="M35" s="54"/>
    </row>
    <row r="36" spans="1:13" ht="15" customHeight="1" x14ac:dyDescent="0.2">
      <c r="A36" s="44"/>
      <c r="B36" s="48"/>
      <c r="C36" s="49"/>
      <c r="D36" s="51" t="s">
        <v>6</v>
      </c>
      <c r="E36" s="9"/>
      <c r="F36" s="55">
        <v>35000</v>
      </c>
      <c r="G36" s="9"/>
      <c r="H36" s="51" t="s">
        <v>48</v>
      </c>
      <c r="I36" s="9"/>
      <c r="J36" s="52">
        <v>200000</v>
      </c>
      <c r="K36" s="50"/>
      <c r="L36" s="50"/>
      <c r="M36" s="54"/>
    </row>
    <row r="37" spans="1:13" ht="15" customHeight="1" x14ac:dyDescent="0.2">
      <c r="A37" s="44"/>
      <c r="B37" s="48"/>
      <c r="C37" s="49"/>
      <c r="D37" s="10"/>
      <c r="E37" s="11"/>
      <c r="F37" s="49"/>
      <c r="G37" s="28"/>
      <c r="H37" s="51" t="s">
        <v>36</v>
      </c>
      <c r="I37" s="9"/>
      <c r="J37" s="55">
        <v>775000</v>
      </c>
      <c r="K37" s="9"/>
      <c r="L37" s="50"/>
      <c r="M37" s="8" t="str">
        <f>IF(OR(L37="",L37=Sol!L37),"","*")</f>
        <v/>
      </c>
    </row>
    <row r="38" spans="1:13" ht="15" customHeight="1" x14ac:dyDescent="0.2">
      <c r="A38" s="44"/>
      <c r="B38" s="48"/>
      <c r="C38" s="49"/>
      <c r="D38" s="11"/>
      <c r="E38" s="11"/>
      <c r="F38" s="49"/>
      <c r="G38" s="28"/>
      <c r="H38" s="11" t="s">
        <v>38</v>
      </c>
      <c r="I38" s="9"/>
      <c r="J38" s="11"/>
      <c r="K38" s="9" t="str">
        <f>IF(OR(H38="",H38=Sol!H38),"","*")</f>
        <v/>
      </c>
      <c r="L38" s="55">
        <v>975000</v>
      </c>
      <c r="M38" s="8"/>
    </row>
    <row r="39" spans="1:13" ht="15" customHeight="1" x14ac:dyDescent="0.2">
      <c r="A39" s="44"/>
      <c r="B39" s="48"/>
      <c r="C39" s="49"/>
      <c r="D39" s="11"/>
      <c r="E39" s="11"/>
      <c r="F39" s="49"/>
      <c r="G39" s="28"/>
      <c r="H39" s="49" t="s">
        <v>10</v>
      </c>
      <c r="I39" s="9"/>
      <c r="J39" s="49"/>
      <c r="K39" s="49"/>
      <c r="L39" s="12"/>
      <c r="M39" s="8"/>
    </row>
    <row r="40" spans="1:13" ht="15" customHeight="1" thickBot="1" x14ac:dyDescent="0.25">
      <c r="A40" s="44"/>
      <c r="B40" s="48"/>
      <c r="C40" s="49"/>
      <c r="D40" s="11" t="s">
        <v>7</v>
      </c>
      <c r="E40" s="11"/>
      <c r="F40" s="56">
        <f>SUM(F34:F36)</f>
        <v>1375000</v>
      </c>
      <c r="G40" s="9"/>
      <c r="H40" s="57" t="s">
        <v>39</v>
      </c>
      <c r="I40" s="57"/>
      <c r="J40" s="57"/>
      <c r="K40" s="57"/>
      <c r="L40" s="56">
        <f>L34+L38</f>
        <v>1375000</v>
      </c>
      <c r="M40" s="8"/>
    </row>
    <row r="41" spans="1:13" ht="15" customHeight="1" thickTop="1" x14ac:dyDescent="0.2">
      <c r="A41" s="44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</row>
    <row r="42" spans="1:13" ht="15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</row>
    <row r="43" spans="1:13" ht="15" customHeight="1" x14ac:dyDescent="0.2">
      <c r="A43" s="72" t="s">
        <v>12</v>
      </c>
      <c r="B43" s="61"/>
      <c r="C43" s="62"/>
      <c r="D43" s="62"/>
      <c r="E43" s="62"/>
      <c r="F43" s="62"/>
      <c r="G43" s="63"/>
      <c r="H43" s="44"/>
      <c r="I43" s="44"/>
      <c r="J43" s="44"/>
      <c r="K43" s="44"/>
      <c r="L43" s="44"/>
      <c r="M43" s="44"/>
    </row>
    <row r="44" spans="1:13" ht="15" customHeight="1" x14ac:dyDescent="0.2">
      <c r="A44" s="72"/>
      <c r="B44" s="64" t="s">
        <v>43</v>
      </c>
      <c r="C44" s="65"/>
      <c r="D44" s="65"/>
      <c r="E44" s="49"/>
      <c r="F44" s="52">
        <v>975000</v>
      </c>
      <c r="G44" s="32"/>
      <c r="H44" s="44"/>
      <c r="I44" s="44"/>
      <c r="J44" s="44"/>
      <c r="K44" s="44"/>
      <c r="L44" s="44"/>
      <c r="M44" s="44"/>
    </row>
    <row r="45" spans="1:13" ht="15" customHeight="1" x14ac:dyDescent="0.2">
      <c r="A45" s="73"/>
      <c r="B45" s="106" t="s">
        <v>46</v>
      </c>
      <c r="C45" s="94"/>
      <c r="D45" s="94"/>
      <c r="E45" s="66"/>
      <c r="F45" s="55">
        <v>840000</v>
      </c>
      <c r="G45" s="32"/>
      <c r="H45" s="44"/>
      <c r="I45" s="44"/>
      <c r="J45" s="44"/>
      <c r="K45" s="44"/>
      <c r="L45" s="44"/>
      <c r="M45" s="44"/>
    </row>
    <row r="46" spans="1:13" ht="15" customHeight="1" thickBot="1" x14ac:dyDescent="0.25">
      <c r="A46" s="73"/>
      <c r="B46" s="91" t="s">
        <v>13</v>
      </c>
      <c r="C46" s="111"/>
      <c r="D46" s="111"/>
      <c r="E46" s="49"/>
      <c r="F46" s="67">
        <f>F44-F45</f>
        <v>135000</v>
      </c>
      <c r="G46" s="32"/>
      <c r="H46" s="44"/>
      <c r="I46" s="44"/>
      <c r="J46" s="44"/>
      <c r="K46" s="44"/>
      <c r="L46" s="44"/>
      <c r="M46" s="44"/>
    </row>
    <row r="47" spans="1:13" ht="15" customHeight="1" thickTop="1" x14ac:dyDescent="0.2">
      <c r="A47" s="73"/>
      <c r="B47" s="68"/>
      <c r="C47" s="69"/>
      <c r="D47" s="69"/>
      <c r="E47" s="59"/>
      <c r="F47" s="69"/>
      <c r="G47" s="36"/>
      <c r="H47" s="44"/>
      <c r="I47" s="44"/>
      <c r="J47" s="44"/>
      <c r="K47" s="44"/>
      <c r="L47" s="44"/>
      <c r="M47" s="44"/>
    </row>
    <row r="48" spans="1:13" ht="15" customHeight="1" x14ac:dyDescent="0.2">
      <c r="A48" s="73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1:13" ht="15" customHeight="1" x14ac:dyDescent="0.2">
      <c r="A49" s="72" t="s">
        <v>14</v>
      </c>
      <c r="B49" s="61"/>
      <c r="C49" s="62"/>
      <c r="D49" s="62"/>
      <c r="E49" s="62"/>
      <c r="F49" s="62"/>
      <c r="G49" s="63"/>
      <c r="H49" s="44"/>
      <c r="I49" s="44"/>
      <c r="J49" s="44"/>
      <c r="K49" s="44"/>
      <c r="L49" s="44"/>
      <c r="M49" s="44"/>
    </row>
    <row r="50" spans="1:13" ht="15" customHeight="1" x14ac:dyDescent="0.2">
      <c r="A50" s="47"/>
      <c r="B50" s="64" t="s">
        <v>44</v>
      </c>
      <c r="C50" s="49"/>
      <c r="D50" s="49"/>
      <c r="E50" s="49"/>
      <c r="F50" s="52">
        <v>975000</v>
      </c>
      <c r="G50" s="32"/>
      <c r="H50" s="44"/>
      <c r="I50" s="44"/>
      <c r="J50" s="44"/>
      <c r="K50" s="44"/>
      <c r="L50" s="44"/>
      <c r="M50" s="44"/>
    </row>
    <row r="51" spans="1:13" ht="15" customHeight="1" x14ac:dyDescent="0.2">
      <c r="A51" s="44"/>
      <c r="B51" s="106" t="s">
        <v>46</v>
      </c>
      <c r="C51" s="94"/>
      <c r="D51" s="94"/>
      <c r="E51" s="66"/>
      <c r="F51" s="55">
        <v>840000</v>
      </c>
      <c r="G51" s="32"/>
      <c r="H51" s="44"/>
      <c r="I51" s="44"/>
      <c r="J51" s="44"/>
      <c r="K51" s="44"/>
      <c r="L51" s="44"/>
      <c r="M51" s="44"/>
    </row>
    <row r="52" spans="1:13" ht="15" customHeight="1" x14ac:dyDescent="0.2">
      <c r="A52" s="44"/>
      <c r="B52" s="95" t="s">
        <v>40</v>
      </c>
      <c r="C52" s="96"/>
      <c r="D52" s="96"/>
      <c r="E52" s="66"/>
      <c r="F52" s="70">
        <f>F50-F51</f>
        <v>135000</v>
      </c>
      <c r="G52" s="32"/>
      <c r="H52" s="44"/>
      <c r="I52" s="44"/>
      <c r="J52" s="44"/>
      <c r="K52" s="44"/>
      <c r="L52" s="44"/>
      <c r="M52" s="44"/>
    </row>
    <row r="53" spans="1:13" ht="15" customHeight="1" x14ac:dyDescent="0.2">
      <c r="A53" s="44"/>
      <c r="B53" s="93" t="s">
        <v>41</v>
      </c>
      <c r="C53" s="94"/>
      <c r="D53" s="94"/>
      <c r="E53" s="71"/>
      <c r="F53" s="55">
        <v>50000</v>
      </c>
      <c r="G53" s="32"/>
      <c r="H53" s="44"/>
      <c r="I53" s="44"/>
      <c r="J53" s="44"/>
      <c r="K53" s="44"/>
      <c r="L53" s="44"/>
      <c r="M53" s="44"/>
    </row>
    <row r="54" spans="1:13" ht="15" customHeight="1" thickBot="1" x14ac:dyDescent="0.25">
      <c r="A54" s="44"/>
      <c r="B54" s="91" t="s">
        <v>13</v>
      </c>
      <c r="C54" s="92"/>
      <c r="D54" s="92"/>
      <c r="E54" s="49"/>
      <c r="F54" s="67">
        <f>F52+F53</f>
        <v>185000</v>
      </c>
      <c r="G54" s="32"/>
      <c r="H54" s="44"/>
      <c r="I54" s="44"/>
      <c r="J54" s="44"/>
      <c r="K54" s="44"/>
      <c r="L54" s="44"/>
      <c r="M54" s="44"/>
    </row>
    <row r="55" spans="1:13" ht="15" customHeight="1" thickTop="1" x14ac:dyDescent="0.2">
      <c r="A55" s="44"/>
      <c r="B55" s="68"/>
      <c r="C55" s="69"/>
      <c r="D55" s="69"/>
      <c r="E55" s="59"/>
      <c r="F55" s="69"/>
      <c r="G55" s="36"/>
      <c r="H55" s="44"/>
      <c r="I55" s="44"/>
      <c r="J55" s="44"/>
      <c r="K55" s="44"/>
      <c r="L55" s="44"/>
      <c r="M55" s="44"/>
    </row>
    <row r="56" spans="1:13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</row>
  </sheetData>
  <sheetProtection password="DFEA" sheet="1" objects="1" scenarios="1"/>
  <mergeCells count="25">
    <mergeCell ref="B52:D52"/>
    <mergeCell ref="B53:D53"/>
    <mergeCell ref="B54:D54"/>
    <mergeCell ref="A1:G1"/>
    <mergeCell ref="D2:G2"/>
    <mergeCell ref="D3:G3"/>
    <mergeCell ref="D5:G5"/>
    <mergeCell ref="B45:D45"/>
    <mergeCell ref="B15:M15"/>
    <mergeCell ref="B16:M16"/>
    <mergeCell ref="B51:D51"/>
    <mergeCell ref="D7:F7"/>
    <mergeCell ref="A8:M8"/>
    <mergeCell ref="A9:M9"/>
    <mergeCell ref="A10:M10"/>
    <mergeCell ref="A11:M11"/>
    <mergeCell ref="B46:D46"/>
    <mergeCell ref="B29:M29"/>
    <mergeCell ref="B30:M30"/>
    <mergeCell ref="B31:M31"/>
    <mergeCell ref="A2:C2"/>
    <mergeCell ref="A3:C3"/>
    <mergeCell ref="D4:M4"/>
    <mergeCell ref="B17:M17"/>
    <mergeCell ref="A12:M12"/>
  </mergeCells>
  <phoneticPr fontId="4" type="noConversion"/>
  <dataValidations xWindow="725" yWindow="560" count="3">
    <dataValidation type="list" allowBlank="1" showInputMessage="1" showErrorMessage="1" prompt="Select equity items in alphabetical order." sqref="H22 H36">
      <formula1>$N$16:$N$21</formula1>
    </dataValidation>
    <dataValidation type="list" allowBlank="1" showInputMessage="1" showErrorMessage="1" prompt="Select the account from the drop-down list." sqref="D20:D22 D34:D36">
      <formula1>$N$16:$N$21</formula1>
    </dataValidation>
    <dataValidation type="list" allowBlank="1" showInputMessage="1" showErrorMessage="1" sqref="H23 H37 H34 H20">
      <formula1>$N$16:$N$21</formula1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F40 F54 F46 F5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1-21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2003-09-26T16:58:51Z</cp:lastPrinted>
  <dcterms:created xsi:type="dcterms:W3CDTF">2003-09-24T19:49:19Z</dcterms:created>
  <dcterms:modified xsi:type="dcterms:W3CDTF">2014-12-11T23:13:58Z</dcterms:modified>
</cp:coreProperties>
</file>